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4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<sst xmlns="http://schemas.openxmlformats.org/spreadsheetml/2006/main" count="20" uniqueCount="17">
  <si>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Motor omdrejninger</t>
  </si>
  <si>
    <t>Omdrejninger på fortandhjul i gear</t>
  </si>
  <si>
    <t>Gear forhold:</t>
  </si>
  <si>
    <t>Omdrejninger på baghjul i gear</t>
  </si>
  <si>
    <t>For:</t>
  </si>
  <si>
    <t>Bag:</t>
  </si>
  <si>
    <t>Ratio:</t>
  </si>
  <si>
    <t>Ved  gearing:</t>
  </si>
  <si>
    <t>Teoretisk hastighed i Km/h i gear</t>
  </si>
  <si>
    <t>Dæk dimention</t>
  </si>
  <si>
    <t>Diameter:</t>
  </si>
  <si>
    <t>I tommer</t>
  </si>
  <si>
    <t>Beregnet omkreds [m]</t>
  </si>
  <si>
    <t>Beregnet radius [m]</t>
  </si>
  <si>
    <t>Bredde:</t>
  </si>
  <si>
    <t>Primær reduktion:</t>
  </si>
  <si>
    <t>NSL/110508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</si>
</sst>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0.0"/>
    <numFmt numFmtId="171" formatCode="0.000"/>
    <numFmt numFmtId="172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1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171" fontId="32" fillId="0" borderId="0" xfId="0" applyNumberFormat="1" applyFont="1" applyAlignment="1">
      <alignment horizontal="right"/>
    </xf>
    <xf numFmtId="2" fontId="32" fillId="0" borderId="0" xfId="0" applyNumberFormat="1" applyFont="1" applyAlignment="1">
      <alignment horizontal="center"/>
    </xf>
    <xf numFmtId="0" fontId="33" fillId="32" borderId="0" xfId="59" applyAlignment="1">
      <alignment horizontal="center"/>
    </xf>
    <xf numFmtId="2" fontId="33" fillId="32" borderId="0" xfId="59" applyNumberFormat="1" applyAlignment="1">
      <alignment horizontal="center"/>
    </xf>
    <xf numFmtId="0" fontId="0" fillId="0" borderId="0" xfId="0" applyAlignment="1">
      <alignment horizontal="right"/>
    </xf>
    <xf numFmtId="17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0" fontId="0" fillId="0" borderId="11" xfId="0" applyNumberFormat="1" applyBorder="1" applyAlignment="1">
      <alignment horizontal="center"/>
    </xf>
    <xf numFmtId="0" fontId="32" fillId="0" borderId="13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0" fontId="0" fillId="0" borderId="17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0" fontId="0" fillId="0" borderId="24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2" fillId="0" borderId="29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0" xfId="0" applyFont="1" applyAlignment="1">
      <alignment horizontal="center"/>
    </xf>
    <xf numFmtId="172" fontId="32" fillId="0" borderId="0" xfId="0" applyNumberFormat="1" applyFont="1" applyAlignment="1">
      <alignment horizontal="center"/>
    </xf>
    <xf numFmtId="0" fontId="0" fillId="0" borderId="0" xfId="0" applyAlignment="1">
      <alignment/>
    </xf>
    <xf numFmtId="171" fontId="32" fillId="0" borderId="0" xfId="0" applyNumberFormat="1" applyFont="1" applyAlignment="1">
      <alignment horizontal="center"/>
    </xf>
    <xf numFmtId="0" fontId="0" fillId="0" borderId="13" xfId="0" applyBorder="1" applyAlignment="1">
      <alignment/>
    </xf>
    <xf numFmtId="0" fontId="32" fillId="0" borderId="31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0" fillId="9" borderId="14" xfId="0" applyFill="1" applyBorder="1" applyAlignment="1">
      <alignment horizontal="center"/>
    </xf>
    <xf numFmtId="2" fontId="0" fillId="9" borderId="14" xfId="0" applyNumberFormat="1" applyFill="1" applyBorder="1" applyAlignment="1">
      <alignment horizontal="center"/>
    </xf>
    <xf numFmtId="2" fontId="0" fillId="9" borderId="10" xfId="0" applyNumberFormat="1" applyFill="1" applyBorder="1" applyAlignment="1">
      <alignment horizontal="center"/>
    </xf>
    <xf numFmtId="2" fontId="0" fillId="9" borderId="15" xfId="0" applyNumberForma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tabSelected="1" zoomScalePageLayoutView="0" workbookViewId="0" topLeftCell="I1">
      <selection activeCell="S7" sqref="S7"/>
    </sheetView>
  </sheetViews>
  <sheetFormatPr defaultColWidth="9.140625" defaultRowHeight="15"/>
  <cols>
    <col min="1" max="1" width="23.28125" style="1" customWidth="1"/>
    <col min="2" max="2" width="9.7109375" style="1" customWidth="1"/>
    <col min="3" max="5" width="9.140625" style="1" customWidth="1"/>
    <col min="6" max="6" width="8.421875" style="1" customWidth="1"/>
    <col min="7" max="7" width="2.8515625" style="0" customWidth="1"/>
    <col min="8" max="8" width="12.7109375" style="0" customWidth="1"/>
    <col min="13" max="13" width="8.8515625" style="0" customWidth="1"/>
    <col min="14" max="14" width="25.140625" style="0" customWidth="1"/>
    <col min="16" max="16" width="21.140625" style="0" customWidth="1"/>
  </cols>
  <sheetData>
    <row r="2" spans="1:15" ht="15">
      <c r="A2" s="1" t="s">
        <v>16</v>
      </c>
      <c r="B2" s="46" t="s">
        <v>1</v>
      </c>
      <c r="C2" s="46"/>
      <c r="D2" s="46"/>
      <c r="E2" s="46"/>
      <c r="F2" s="2"/>
      <c r="I2" s="46" t="s">
        <v>3</v>
      </c>
      <c r="J2" s="48"/>
      <c r="K2" s="48"/>
      <c r="L2" s="48"/>
      <c r="M2" s="4"/>
      <c r="N2" s="46" t="s">
        <v>9</v>
      </c>
      <c r="O2" s="46"/>
    </row>
    <row r="3" spans="2:15" ht="15">
      <c r="B3" s="2">
        <v>1</v>
      </c>
      <c r="C3" s="2">
        <v>2</v>
      </c>
      <c r="D3" s="2">
        <v>3</v>
      </c>
      <c r="E3" s="2">
        <v>4</v>
      </c>
      <c r="F3" s="2">
        <v>5</v>
      </c>
      <c r="I3" s="2">
        <v>1</v>
      </c>
      <c r="J3" s="2">
        <v>2</v>
      </c>
      <c r="K3" s="2">
        <v>3</v>
      </c>
      <c r="L3" s="2">
        <v>4</v>
      </c>
      <c r="M3" s="2">
        <v>5</v>
      </c>
      <c r="N3" s="46" t="s">
        <v>11</v>
      </c>
      <c r="O3" s="46"/>
    </row>
    <row r="4" spans="2:15" ht="15">
      <c r="B4" s="2"/>
      <c r="C4" s="2"/>
      <c r="D4" s="2"/>
      <c r="E4" s="2"/>
      <c r="F4" s="2"/>
      <c r="G4" s="43" t="s">
        <v>7</v>
      </c>
      <c r="H4" s="43"/>
      <c r="I4" s="5" t="s">
        <v>4</v>
      </c>
      <c r="J4" s="10">
        <v>15</v>
      </c>
      <c r="K4" s="5" t="s">
        <v>5</v>
      </c>
      <c r="L4" s="10">
        <v>41</v>
      </c>
      <c r="M4" s="2"/>
      <c r="N4" s="7" t="s">
        <v>10</v>
      </c>
      <c r="O4" s="10">
        <v>17</v>
      </c>
    </row>
    <row r="5" spans="1:15" ht="15">
      <c r="A5" s="7" t="s">
        <v>2</v>
      </c>
      <c r="B5" s="3">
        <v>3.416</v>
      </c>
      <c r="C5" s="3">
        <v>2.059</v>
      </c>
      <c r="D5" s="3">
        <v>1.476</v>
      </c>
      <c r="E5" s="3">
        <v>1.167</v>
      </c>
      <c r="F5" s="3">
        <v>1</v>
      </c>
      <c r="G5" s="43" t="s">
        <v>6</v>
      </c>
      <c r="H5" s="43"/>
      <c r="I5" s="49">
        <f>L4/J4</f>
        <v>2.7333333333333334</v>
      </c>
      <c r="J5" s="49"/>
      <c r="K5" s="49"/>
      <c r="L5" s="49"/>
      <c r="M5" s="6"/>
      <c r="N5" s="8" t="s">
        <v>14</v>
      </c>
      <c r="O5" s="11">
        <v>2.75</v>
      </c>
    </row>
    <row r="6" spans="1:6" ht="15">
      <c r="A6" s="7"/>
      <c r="B6" s="3"/>
      <c r="C6" s="3"/>
      <c r="D6" s="3"/>
      <c r="E6" s="3"/>
      <c r="F6" s="3"/>
    </row>
    <row r="7" spans="1:15" ht="15.75" thickBot="1">
      <c r="A7" s="7" t="s">
        <v>15</v>
      </c>
      <c r="B7" s="47">
        <v>3.895</v>
      </c>
      <c r="C7" s="47"/>
      <c r="D7" s="47"/>
      <c r="E7" s="47"/>
      <c r="F7" s="3"/>
      <c r="N7" s="12" t="s">
        <v>13</v>
      </c>
      <c r="O7" s="9">
        <f>((((O4)*2.54)/2)+(((O5+3.5)*2.54)/2))/100</f>
        <v>0.295275</v>
      </c>
    </row>
    <row r="8" spans="1:21" ht="15">
      <c r="A8" s="2"/>
      <c r="B8" s="44" t="s">
        <v>1</v>
      </c>
      <c r="C8" s="45"/>
      <c r="D8" s="45"/>
      <c r="E8" s="45"/>
      <c r="F8" s="18"/>
      <c r="I8" s="44" t="s">
        <v>3</v>
      </c>
      <c r="J8" s="53"/>
      <c r="K8" s="53"/>
      <c r="L8" s="53"/>
      <c r="M8" s="54"/>
      <c r="N8" s="12" t="s">
        <v>12</v>
      </c>
      <c r="O8" s="9">
        <f>O7*2*3.141592</f>
        <v>1.8552671556000002</v>
      </c>
      <c r="Q8" s="44" t="s">
        <v>8</v>
      </c>
      <c r="R8" s="45"/>
      <c r="S8" s="45"/>
      <c r="T8" s="45"/>
      <c r="U8" s="50"/>
    </row>
    <row r="9" spans="1:21" ht="15.75" thickBot="1">
      <c r="A9" s="2"/>
      <c r="B9" s="40">
        <v>1</v>
      </c>
      <c r="C9" s="41">
        <v>2</v>
      </c>
      <c r="D9" s="41">
        <v>3</v>
      </c>
      <c r="E9" s="41">
        <v>4</v>
      </c>
      <c r="F9" s="42">
        <v>5</v>
      </c>
      <c r="I9" s="40">
        <v>1</v>
      </c>
      <c r="J9" s="41">
        <v>2</v>
      </c>
      <c r="K9" s="41">
        <v>3</v>
      </c>
      <c r="L9" s="41">
        <v>4</v>
      </c>
      <c r="M9" s="42">
        <v>5</v>
      </c>
      <c r="Q9" s="40">
        <v>1</v>
      </c>
      <c r="R9" s="41">
        <v>2</v>
      </c>
      <c r="S9" s="41">
        <v>3</v>
      </c>
      <c r="T9" s="41">
        <v>4</v>
      </c>
      <c r="U9" s="51">
        <v>5</v>
      </c>
    </row>
    <row r="10" spans="1:21" ht="15">
      <c r="A10" s="24" t="s">
        <v>0</v>
      </c>
      <c r="B10" s="27"/>
      <c r="C10" s="27"/>
      <c r="D10" s="27"/>
      <c r="E10" s="27"/>
      <c r="F10" s="28"/>
      <c r="G10" s="29"/>
      <c r="H10" s="30"/>
      <c r="I10" s="31"/>
      <c r="J10" s="31"/>
      <c r="K10" s="31"/>
      <c r="L10" s="31"/>
      <c r="M10" s="32"/>
      <c r="N10" s="29"/>
      <c r="O10" s="29"/>
      <c r="P10" s="24" t="s">
        <v>0</v>
      </c>
      <c r="Q10" s="37"/>
      <c r="R10" s="38"/>
      <c r="S10" s="38"/>
      <c r="T10" s="39"/>
      <c r="U10" s="52"/>
    </row>
    <row r="11" spans="1:21" ht="15">
      <c r="A11" s="25">
        <v>1000</v>
      </c>
      <c r="B11" s="13">
        <f>($A11/B$5)/$B$7</f>
        <v>75.15790676210719</v>
      </c>
      <c r="C11" s="13">
        <f>($A11/C$5)/$B$7</f>
        <v>124.69131107302483</v>
      </c>
      <c r="D11" s="13">
        <f>($A11/D$5)/$B$7</f>
        <v>173.9426893627088</v>
      </c>
      <c r="E11" s="13">
        <f>($A11/E$5)/$B$7</f>
        <v>219.99949400116378</v>
      </c>
      <c r="F11" s="13">
        <f>($A11/F$5)/$B$7</f>
        <v>256.73940949935815</v>
      </c>
      <c r="G11" s="15"/>
      <c r="H11" s="16"/>
      <c r="I11" s="13">
        <f>B11/$I$5</f>
        <v>27.496795156868483</v>
      </c>
      <c r="J11" s="13">
        <f>C11/$I$5</f>
        <v>45.61877234378957</v>
      </c>
      <c r="K11" s="13">
        <f aca="true" t="shared" si="0" ref="K11:M26">D11/$I$5</f>
        <v>63.6375692790398</v>
      </c>
      <c r="L11" s="13">
        <f t="shared" si="0"/>
        <v>80.48761975652333</v>
      </c>
      <c r="M11" s="13">
        <f t="shared" si="0"/>
        <v>93.92905225586273</v>
      </c>
      <c r="N11" s="17"/>
      <c r="O11" s="17"/>
      <c r="P11" s="25">
        <v>1000</v>
      </c>
      <c r="Q11" s="19">
        <f>((I11/60)*$O$8)*3.6</f>
        <v>3.060834056327955</v>
      </c>
      <c r="R11" s="14">
        <f>((J11/60)*$O$8)*3.6</f>
        <v>5.0781006004935865</v>
      </c>
      <c r="S11" s="14">
        <f>((K11/60)*$O$8)*3.6</f>
        <v>7.0838815287373285</v>
      </c>
      <c r="T11" s="20">
        <f>((L11/60)*$O$8)*3.6</f>
        <v>8.959562242001965</v>
      </c>
      <c r="U11" s="20">
        <f>((M11/60)*$O$8)*3.6</f>
        <v>10.455809136416294</v>
      </c>
    </row>
    <row r="12" spans="1:21" ht="15">
      <c r="A12" s="25">
        <f>A11+500</f>
        <v>1500</v>
      </c>
      <c r="B12" s="13">
        <f aca="true" t="shared" si="1" ref="B12:F33">($A12/B$5)/$B$7</f>
        <v>112.73686014316078</v>
      </c>
      <c r="C12" s="13">
        <f t="shared" si="1"/>
        <v>187.03696660953727</v>
      </c>
      <c r="D12" s="13">
        <f t="shared" si="1"/>
        <v>260.91403404406316</v>
      </c>
      <c r="E12" s="13">
        <f t="shared" si="1"/>
        <v>329.9992410017457</v>
      </c>
      <c r="F12" s="13">
        <f t="shared" si="1"/>
        <v>385.10911424903725</v>
      </c>
      <c r="G12" s="15"/>
      <c r="H12" s="16"/>
      <c r="I12" s="13">
        <f aca="true" t="shared" si="2" ref="I12:I33">B12/$I$5</f>
        <v>41.24519273530272</v>
      </c>
      <c r="J12" s="13">
        <f>C12/$I$5</f>
        <v>68.42815851568437</v>
      </c>
      <c r="K12" s="13">
        <f t="shared" si="0"/>
        <v>95.45635391855969</v>
      </c>
      <c r="L12" s="13">
        <f t="shared" si="0"/>
        <v>120.73142963478502</v>
      </c>
      <c r="M12" s="13">
        <f t="shared" si="0"/>
        <v>140.8935783837941</v>
      </c>
      <c r="N12" s="17"/>
      <c r="O12" s="17"/>
      <c r="P12" s="25">
        <f>P11+500</f>
        <v>1500</v>
      </c>
      <c r="Q12" s="19">
        <f aca="true" t="shared" si="3" ref="Q12:Q33">((I12/60)*$O$8)*3.6</f>
        <v>4.591251084491933</v>
      </c>
      <c r="R12" s="14">
        <f aca="true" t="shared" si="4" ref="R12:R33">((J12/60)*$O$8)*3.6</f>
        <v>7.61715090074038</v>
      </c>
      <c r="S12" s="14">
        <f aca="true" t="shared" si="5" ref="S12:S32">((K12/60)*$O$8)*3.6</f>
        <v>10.62582229310599</v>
      </c>
      <c r="T12" s="20">
        <f>((L12/60)*$O$8)*3.6</f>
        <v>13.439343363002951</v>
      </c>
      <c r="U12" s="20">
        <f>((M12/60)*$O$8)*3.6</f>
        <v>15.683713704624443</v>
      </c>
    </row>
    <row r="13" spans="1:21" ht="15">
      <c r="A13" s="25">
        <f aca="true" t="shared" si="6" ref="A13:A33">A12+500</f>
        <v>2000</v>
      </c>
      <c r="B13" s="13">
        <f t="shared" si="1"/>
        <v>150.31581352421438</v>
      </c>
      <c r="C13" s="13">
        <f t="shared" si="1"/>
        <v>249.38262214604967</v>
      </c>
      <c r="D13" s="13">
        <f t="shared" si="1"/>
        <v>347.8853787254176</v>
      </c>
      <c r="E13" s="13">
        <f t="shared" si="1"/>
        <v>439.99898800232756</v>
      </c>
      <c r="F13" s="13">
        <f t="shared" si="1"/>
        <v>513.4788189987163</v>
      </c>
      <c r="G13" s="15"/>
      <c r="H13" s="16"/>
      <c r="I13" s="13">
        <f t="shared" si="2"/>
        <v>54.993590313736966</v>
      </c>
      <c r="J13" s="13">
        <f>C13/$I$5</f>
        <v>91.23754468757915</v>
      </c>
      <c r="K13" s="13">
        <f t="shared" si="0"/>
        <v>127.2751385580796</v>
      </c>
      <c r="L13" s="13">
        <f t="shared" si="0"/>
        <v>160.97523951304666</v>
      </c>
      <c r="M13" s="13">
        <f t="shared" si="0"/>
        <v>187.85810451172546</v>
      </c>
      <c r="N13" s="17"/>
      <c r="O13" s="17"/>
      <c r="P13" s="25">
        <f aca="true" t="shared" si="7" ref="P13:P33">P12+500</f>
        <v>2000</v>
      </c>
      <c r="Q13" s="19">
        <f t="shared" si="3"/>
        <v>6.12166811265591</v>
      </c>
      <c r="R13" s="14">
        <f t="shared" si="4"/>
        <v>10.156201200987173</v>
      </c>
      <c r="S13" s="14">
        <f t="shared" si="5"/>
        <v>14.167763057474657</v>
      </c>
      <c r="T13" s="20">
        <f>((L13/60)*$O$8)*3.6</f>
        <v>17.91912448400393</v>
      </c>
      <c r="U13" s="20">
        <f>((M13/60)*$O$8)*3.6</f>
        <v>20.911618272832587</v>
      </c>
    </row>
    <row r="14" spans="1:21" ht="15">
      <c r="A14" s="25">
        <f t="shared" si="6"/>
        <v>2500</v>
      </c>
      <c r="B14" s="13">
        <f t="shared" si="1"/>
        <v>187.89476690526797</v>
      </c>
      <c r="C14" s="13">
        <f t="shared" si="1"/>
        <v>311.72827768256207</v>
      </c>
      <c r="D14" s="13">
        <f t="shared" si="1"/>
        <v>434.85672340677195</v>
      </c>
      <c r="E14" s="13">
        <f t="shared" si="1"/>
        <v>549.9987350029095</v>
      </c>
      <c r="F14" s="13">
        <f t="shared" si="1"/>
        <v>641.8485237483953</v>
      </c>
      <c r="G14" s="15"/>
      <c r="H14" s="16"/>
      <c r="I14" s="13">
        <f t="shared" si="2"/>
        <v>68.74198789217121</v>
      </c>
      <c r="J14" s="13">
        <f>C14/$I$5</f>
        <v>114.04693085947392</v>
      </c>
      <c r="K14" s="13">
        <f t="shared" si="0"/>
        <v>159.09392319759948</v>
      </c>
      <c r="L14" s="13">
        <f t="shared" si="0"/>
        <v>201.21904939130835</v>
      </c>
      <c r="M14" s="13">
        <f t="shared" si="0"/>
        <v>234.82263063965684</v>
      </c>
      <c r="N14" s="17"/>
      <c r="O14" s="17"/>
      <c r="P14" s="25">
        <f t="shared" si="7"/>
        <v>2500</v>
      </c>
      <c r="Q14" s="19">
        <f t="shared" si="3"/>
        <v>7.652085140819888</v>
      </c>
      <c r="R14" s="14">
        <f t="shared" si="4"/>
        <v>12.695251501233964</v>
      </c>
      <c r="S14" s="14">
        <f t="shared" si="5"/>
        <v>17.70970382184332</v>
      </c>
      <c r="T14" s="20">
        <f>((L14/60)*$O$8)*3.6</f>
        <v>22.398905605004916</v>
      </c>
      <c r="U14" s="20">
        <f>((M14/60)*$O$8)*3.6</f>
        <v>26.139522841040737</v>
      </c>
    </row>
    <row r="15" spans="1:21" ht="15">
      <c r="A15" s="25">
        <f t="shared" si="6"/>
        <v>3000</v>
      </c>
      <c r="B15" s="13">
        <f t="shared" si="1"/>
        <v>225.47372028632157</v>
      </c>
      <c r="C15" s="13">
        <f t="shared" si="1"/>
        <v>374.07393321907455</v>
      </c>
      <c r="D15" s="13">
        <f t="shared" si="1"/>
        <v>521.8280680881263</v>
      </c>
      <c r="E15" s="13">
        <f t="shared" si="1"/>
        <v>659.9984820034914</v>
      </c>
      <c r="F15" s="13">
        <f t="shared" si="1"/>
        <v>770.2182284980745</v>
      </c>
      <c r="G15" s="15"/>
      <c r="H15" s="16"/>
      <c r="I15" s="13">
        <f t="shared" si="2"/>
        <v>82.49038547060545</v>
      </c>
      <c r="J15" s="13">
        <f>C15/$I$5</f>
        <v>136.85631703136875</v>
      </c>
      <c r="K15" s="13">
        <f t="shared" si="0"/>
        <v>190.91270783711937</v>
      </c>
      <c r="L15" s="13">
        <f t="shared" si="0"/>
        <v>241.46285926957003</v>
      </c>
      <c r="M15" s="13">
        <f t="shared" si="0"/>
        <v>281.7871567675882</v>
      </c>
      <c r="N15" s="17"/>
      <c r="O15" s="17"/>
      <c r="P15" s="25">
        <f t="shared" si="7"/>
        <v>3000</v>
      </c>
      <c r="Q15" s="19">
        <f t="shared" si="3"/>
        <v>9.182502168983866</v>
      </c>
      <c r="R15" s="14">
        <f t="shared" si="4"/>
        <v>15.23430180148076</v>
      </c>
      <c r="S15" s="14">
        <f t="shared" si="5"/>
        <v>21.25164458621198</v>
      </c>
      <c r="T15" s="20">
        <f>((L15/60)*$O$8)*3.6</f>
        <v>26.878686726005903</v>
      </c>
      <c r="U15" s="20">
        <f>((M15/60)*$O$8)*3.6</f>
        <v>31.367427409248887</v>
      </c>
    </row>
    <row r="16" spans="1:21" ht="15">
      <c r="A16" s="25">
        <f t="shared" si="6"/>
        <v>3500</v>
      </c>
      <c r="B16" s="13">
        <f t="shared" si="1"/>
        <v>263.0526736673752</v>
      </c>
      <c r="C16" s="13">
        <f t="shared" si="1"/>
        <v>436.4195887555869</v>
      </c>
      <c r="D16" s="13">
        <f t="shared" si="1"/>
        <v>608.7994127694807</v>
      </c>
      <c r="E16" s="13">
        <f t="shared" si="1"/>
        <v>769.9982290040732</v>
      </c>
      <c r="F16" s="13">
        <f t="shared" si="1"/>
        <v>898.5879332477535</v>
      </c>
      <c r="G16" s="15"/>
      <c r="H16" s="16"/>
      <c r="I16" s="13">
        <f t="shared" si="2"/>
        <v>96.2387830490397</v>
      </c>
      <c r="J16" s="13">
        <f>C16/$I$5</f>
        <v>159.6657032032635</v>
      </c>
      <c r="K16" s="13">
        <f t="shared" si="0"/>
        <v>222.73149247663926</v>
      </c>
      <c r="L16" s="13">
        <f t="shared" si="0"/>
        <v>281.70666914783163</v>
      </c>
      <c r="M16" s="13">
        <f t="shared" si="0"/>
        <v>328.7516828955196</v>
      </c>
      <c r="N16" s="17"/>
      <c r="O16" s="17"/>
      <c r="P16" s="25">
        <f t="shared" si="7"/>
        <v>3500</v>
      </c>
      <c r="Q16" s="19">
        <f t="shared" si="3"/>
        <v>10.712919197147844</v>
      </c>
      <c r="R16" s="14">
        <f t="shared" si="4"/>
        <v>17.77335210172755</v>
      </c>
      <c r="S16" s="14">
        <f t="shared" si="5"/>
        <v>24.793585350580646</v>
      </c>
      <c r="T16" s="20">
        <f>((L16/60)*$O$8)*3.6</f>
        <v>31.35846784700688</v>
      </c>
      <c r="U16" s="20">
        <f>((M16/60)*$O$8)*3.6</f>
        <v>36.595331977457036</v>
      </c>
    </row>
    <row r="17" spans="1:21" ht="15">
      <c r="A17" s="25">
        <f t="shared" si="6"/>
        <v>4000</v>
      </c>
      <c r="B17" s="13">
        <f t="shared" si="1"/>
        <v>300.63162704842875</v>
      </c>
      <c r="C17" s="13">
        <f t="shared" si="1"/>
        <v>498.76524429209934</v>
      </c>
      <c r="D17" s="13">
        <f t="shared" si="1"/>
        <v>695.7707574508352</v>
      </c>
      <c r="E17" s="13">
        <f t="shared" si="1"/>
        <v>879.9979760046551</v>
      </c>
      <c r="F17" s="13">
        <f t="shared" si="1"/>
        <v>1026.9576379974326</v>
      </c>
      <c r="G17" s="15"/>
      <c r="H17" s="16"/>
      <c r="I17" s="13">
        <f t="shared" si="2"/>
        <v>109.98718062747393</v>
      </c>
      <c r="J17" s="13">
        <f>C17/$I$5</f>
        <v>182.4750893751583</v>
      </c>
      <c r="K17" s="13">
        <f t="shared" si="0"/>
        <v>254.5502771161592</v>
      </c>
      <c r="L17" s="13">
        <f t="shared" si="0"/>
        <v>321.9504790260933</v>
      </c>
      <c r="M17" s="13">
        <f t="shared" si="0"/>
        <v>375.7162090234509</v>
      </c>
      <c r="N17" s="17"/>
      <c r="O17" s="17"/>
      <c r="P17" s="25">
        <f t="shared" si="7"/>
        <v>4000</v>
      </c>
      <c r="Q17" s="19">
        <f t="shared" si="3"/>
        <v>12.24333622531182</v>
      </c>
      <c r="R17" s="14">
        <f t="shared" si="4"/>
        <v>20.312402401974346</v>
      </c>
      <c r="S17" s="14">
        <f t="shared" si="5"/>
        <v>28.335526114949314</v>
      </c>
      <c r="T17" s="20">
        <f>((L17/60)*$O$8)*3.6</f>
        <v>35.83824896800786</v>
      </c>
      <c r="U17" s="20">
        <f>((M17/60)*$O$8)*3.6</f>
        <v>41.823236545665175</v>
      </c>
    </row>
    <row r="18" spans="1:21" ht="15">
      <c r="A18" s="25">
        <f t="shared" si="6"/>
        <v>4500</v>
      </c>
      <c r="B18" s="13">
        <f t="shared" si="1"/>
        <v>338.2105804294823</v>
      </c>
      <c r="C18" s="13">
        <f t="shared" si="1"/>
        <v>561.1108998286118</v>
      </c>
      <c r="D18" s="13">
        <f t="shared" si="1"/>
        <v>782.7421021321895</v>
      </c>
      <c r="E18" s="13">
        <f t="shared" si="1"/>
        <v>989.997723005237</v>
      </c>
      <c r="F18" s="13">
        <f t="shared" si="1"/>
        <v>1155.3273427471117</v>
      </c>
      <c r="G18" s="15"/>
      <c r="H18" s="16"/>
      <c r="I18" s="13">
        <f t="shared" si="2"/>
        <v>123.73557820590817</v>
      </c>
      <c r="J18" s="13">
        <f>C18/$I$5</f>
        <v>205.2844755470531</v>
      </c>
      <c r="K18" s="13">
        <f t="shared" si="0"/>
        <v>286.36906175567907</v>
      </c>
      <c r="L18" s="13">
        <f t="shared" si="0"/>
        <v>362.194288904355</v>
      </c>
      <c r="M18" s="13">
        <f t="shared" si="0"/>
        <v>422.68073515138235</v>
      </c>
      <c r="N18" s="17"/>
      <c r="O18" s="17"/>
      <c r="P18" s="25">
        <f t="shared" si="7"/>
        <v>4500</v>
      </c>
      <c r="Q18" s="19">
        <f t="shared" si="3"/>
        <v>13.773753253475798</v>
      </c>
      <c r="R18" s="14">
        <f t="shared" si="4"/>
        <v>22.85145270222114</v>
      </c>
      <c r="S18" s="14">
        <f t="shared" si="5"/>
        <v>31.87746687931797</v>
      </c>
      <c r="T18" s="20">
        <f>((L18/60)*$O$8)*3.6</f>
        <v>40.31803008900884</v>
      </c>
      <c r="U18" s="20">
        <f>((M18/60)*$O$8)*3.6</f>
        <v>47.051141113873335</v>
      </c>
    </row>
    <row r="19" spans="1:21" ht="15">
      <c r="A19" s="25">
        <f t="shared" si="6"/>
        <v>5000</v>
      </c>
      <c r="B19" s="13">
        <f t="shared" si="1"/>
        <v>375.78953381053594</v>
      </c>
      <c r="C19" s="13">
        <f t="shared" si="1"/>
        <v>623.4565553651241</v>
      </c>
      <c r="D19" s="13">
        <f t="shared" si="1"/>
        <v>869.7134468135439</v>
      </c>
      <c r="E19" s="13">
        <f t="shared" si="1"/>
        <v>1099.997470005819</v>
      </c>
      <c r="F19" s="13">
        <f t="shared" si="1"/>
        <v>1283.6970474967907</v>
      </c>
      <c r="G19" s="15"/>
      <c r="H19" s="16"/>
      <c r="I19" s="13">
        <f t="shared" si="2"/>
        <v>137.48397578434242</v>
      </c>
      <c r="J19" s="13">
        <f>C19/$I$5</f>
        <v>228.09386171894784</v>
      </c>
      <c r="K19" s="13">
        <f t="shared" si="0"/>
        <v>318.18784639519896</v>
      </c>
      <c r="L19" s="13">
        <f t="shared" si="0"/>
        <v>402.4380987826167</v>
      </c>
      <c r="M19" s="13">
        <f t="shared" si="0"/>
        <v>469.6452612793137</v>
      </c>
      <c r="N19" s="17"/>
      <c r="O19" s="17"/>
      <c r="P19" s="25">
        <f t="shared" si="7"/>
        <v>5000</v>
      </c>
      <c r="Q19" s="19">
        <f t="shared" si="3"/>
        <v>15.304170281639776</v>
      </c>
      <c r="R19" s="14">
        <f t="shared" si="4"/>
        <v>25.390503002467927</v>
      </c>
      <c r="S19" s="14">
        <f t="shared" si="5"/>
        <v>35.41940764368664</v>
      </c>
      <c r="T19" s="20">
        <f>((L19/60)*$O$8)*3.6</f>
        <v>44.79781121000983</v>
      </c>
      <c r="U19" s="20">
        <f>((M19/60)*$O$8)*3.6</f>
        <v>52.279045682081474</v>
      </c>
    </row>
    <row r="20" spans="1:21" ht="15">
      <c r="A20" s="25">
        <f t="shared" si="6"/>
        <v>5500</v>
      </c>
      <c r="B20" s="13">
        <f t="shared" si="1"/>
        <v>413.3684871915895</v>
      </c>
      <c r="C20" s="13">
        <f t="shared" si="1"/>
        <v>685.8022109016366</v>
      </c>
      <c r="D20" s="13">
        <f t="shared" si="1"/>
        <v>956.6847914948983</v>
      </c>
      <c r="E20" s="13">
        <f t="shared" si="1"/>
        <v>1209.9972170064007</v>
      </c>
      <c r="F20" s="13">
        <f t="shared" si="1"/>
        <v>1412.0667522464698</v>
      </c>
      <c r="G20" s="15"/>
      <c r="H20" s="16"/>
      <c r="I20" s="13">
        <f t="shared" si="2"/>
        <v>151.23237336277666</v>
      </c>
      <c r="J20" s="13">
        <f>C20/$I$5</f>
        <v>250.90324789084266</v>
      </c>
      <c r="K20" s="13">
        <f t="shared" si="0"/>
        <v>350.00663103471885</v>
      </c>
      <c r="L20" s="13">
        <f t="shared" si="0"/>
        <v>442.68190866087826</v>
      </c>
      <c r="M20" s="13">
        <f t="shared" si="0"/>
        <v>516.609787407245</v>
      </c>
      <c r="N20" s="17"/>
      <c r="O20" s="17"/>
      <c r="P20" s="25">
        <f t="shared" si="7"/>
        <v>5500</v>
      </c>
      <c r="Q20" s="19">
        <f t="shared" si="3"/>
        <v>16.834587309803755</v>
      </c>
      <c r="R20" s="14">
        <f t="shared" si="4"/>
        <v>27.929553302714726</v>
      </c>
      <c r="S20" s="14">
        <f t="shared" si="5"/>
        <v>38.961348408055294</v>
      </c>
      <c r="T20" s="20">
        <f>((L20/60)*$O$8)*3.6</f>
        <v>49.2775923310108</v>
      </c>
      <c r="U20" s="20">
        <f>((M20/60)*$O$8)*3.6</f>
        <v>57.50695025028961</v>
      </c>
    </row>
    <row r="21" spans="1:21" ht="15">
      <c r="A21" s="25">
        <f>A20+500</f>
        <v>6000</v>
      </c>
      <c r="B21" s="13">
        <f t="shared" si="1"/>
        <v>450.94744057264313</v>
      </c>
      <c r="C21" s="13">
        <f t="shared" si="1"/>
        <v>748.1478664381491</v>
      </c>
      <c r="D21" s="13">
        <f t="shared" si="1"/>
        <v>1043.6561361762526</v>
      </c>
      <c r="E21" s="13">
        <f t="shared" si="1"/>
        <v>1319.9969640069828</v>
      </c>
      <c r="F21" s="13">
        <f t="shared" si="1"/>
        <v>1540.436456996149</v>
      </c>
      <c r="G21" s="15"/>
      <c r="H21" s="16"/>
      <c r="I21" s="13">
        <f t="shared" si="2"/>
        <v>164.9807709412109</v>
      </c>
      <c r="J21" s="13">
        <f>C21/$I$5</f>
        <v>273.7126340627375</v>
      </c>
      <c r="K21" s="13">
        <f t="shared" si="0"/>
        <v>381.82541567423874</v>
      </c>
      <c r="L21" s="13">
        <f t="shared" si="0"/>
        <v>482.92571853914006</v>
      </c>
      <c r="M21" s="13">
        <f t="shared" si="0"/>
        <v>563.5743135351764</v>
      </c>
      <c r="N21" s="17"/>
      <c r="O21" s="17"/>
      <c r="P21" s="25">
        <f>P20+500</f>
        <v>6000</v>
      </c>
      <c r="Q21" s="19">
        <f t="shared" si="3"/>
        <v>18.365004337967733</v>
      </c>
      <c r="R21" s="14">
        <f t="shared" si="4"/>
        <v>30.46860360296152</v>
      </c>
      <c r="S21" s="14">
        <f t="shared" si="5"/>
        <v>42.50328917242396</v>
      </c>
      <c r="T21" s="20">
        <f>((L21/60)*$O$8)*3.6</f>
        <v>53.757373452011805</v>
      </c>
      <c r="U21" s="20">
        <f>((M21/60)*$O$8)*3.6</f>
        <v>62.73485481849777</v>
      </c>
    </row>
    <row r="22" spans="1:21" ht="15">
      <c r="A22" s="25">
        <f t="shared" si="6"/>
        <v>6500</v>
      </c>
      <c r="B22" s="13">
        <f t="shared" si="1"/>
        <v>488.52639395369675</v>
      </c>
      <c r="C22" s="13">
        <f t="shared" si="1"/>
        <v>810.4935219746613</v>
      </c>
      <c r="D22" s="13">
        <f t="shared" si="1"/>
        <v>1130.6274808576072</v>
      </c>
      <c r="E22" s="13">
        <f t="shared" si="1"/>
        <v>1429.9967110075647</v>
      </c>
      <c r="F22" s="13">
        <f t="shared" si="1"/>
        <v>1668.806161745828</v>
      </c>
      <c r="G22" s="15"/>
      <c r="H22" s="16"/>
      <c r="I22" s="13">
        <f t="shared" si="2"/>
        <v>178.72916851964516</v>
      </c>
      <c r="J22" s="13">
        <f>C22/$I$5</f>
        <v>296.5220202346322</v>
      </c>
      <c r="K22" s="13">
        <f t="shared" si="0"/>
        <v>413.64420031375874</v>
      </c>
      <c r="L22" s="13">
        <f t="shared" si="0"/>
        <v>523.1695284174017</v>
      </c>
      <c r="M22" s="13">
        <f t="shared" si="0"/>
        <v>610.5388396631078</v>
      </c>
      <c r="N22" s="17"/>
      <c r="O22" s="17"/>
      <c r="P22" s="25">
        <f t="shared" si="7"/>
        <v>6500</v>
      </c>
      <c r="Q22" s="19">
        <f t="shared" si="3"/>
        <v>19.89542136613171</v>
      </c>
      <c r="R22" s="14">
        <f t="shared" si="4"/>
        <v>33.00765390320831</v>
      </c>
      <c r="S22" s="14">
        <f t="shared" si="5"/>
        <v>46.04522993679264</v>
      </c>
      <c r="T22" s="20">
        <f>((L22/60)*$O$8)*3.6</f>
        <v>58.23715457301277</v>
      </c>
      <c r="U22" s="20">
        <f>((M22/60)*$O$8)*3.6</f>
        <v>67.96275938670591</v>
      </c>
    </row>
    <row r="23" spans="1:21" ht="15">
      <c r="A23" s="25">
        <f t="shared" si="6"/>
        <v>7000</v>
      </c>
      <c r="B23" s="13">
        <f t="shared" si="1"/>
        <v>526.1053473347504</v>
      </c>
      <c r="C23" s="13">
        <f t="shared" si="1"/>
        <v>872.8391775111738</v>
      </c>
      <c r="D23" s="13">
        <f t="shared" si="1"/>
        <v>1217.5988255389614</v>
      </c>
      <c r="E23" s="13">
        <f t="shared" si="1"/>
        <v>1539.9964580081464</v>
      </c>
      <c r="F23" s="13">
        <f t="shared" si="1"/>
        <v>1797.175866495507</v>
      </c>
      <c r="G23" s="15"/>
      <c r="H23" s="16"/>
      <c r="I23" s="13">
        <f t="shared" si="2"/>
        <v>192.4775660980794</v>
      </c>
      <c r="J23" s="13">
        <f>C23/$I$5</f>
        <v>319.331406406527</v>
      </c>
      <c r="K23" s="13">
        <f t="shared" si="0"/>
        <v>445.4629849532785</v>
      </c>
      <c r="L23" s="13">
        <f t="shared" si="0"/>
        <v>563.4133382956633</v>
      </c>
      <c r="M23" s="13">
        <f t="shared" si="0"/>
        <v>657.5033657910392</v>
      </c>
      <c r="N23" s="17"/>
      <c r="O23" s="17"/>
      <c r="P23" s="25">
        <f t="shared" si="7"/>
        <v>7000</v>
      </c>
      <c r="Q23" s="19">
        <f t="shared" si="3"/>
        <v>21.42583839429569</v>
      </c>
      <c r="R23" s="14">
        <f t="shared" si="4"/>
        <v>35.5467042034551</v>
      </c>
      <c r="S23" s="14">
        <f t="shared" si="5"/>
        <v>49.58717070116129</v>
      </c>
      <c r="T23" s="20">
        <f>((L23/60)*$O$8)*3.6</f>
        <v>62.71693569401376</v>
      </c>
      <c r="U23" s="20">
        <f>((M23/60)*$O$8)*3.6</f>
        <v>73.19066395491407</v>
      </c>
    </row>
    <row r="24" spans="1:21" ht="15">
      <c r="A24" s="25">
        <f t="shared" si="6"/>
        <v>7500</v>
      </c>
      <c r="B24" s="13">
        <f t="shared" si="1"/>
        <v>563.6843007158039</v>
      </c>
      <c r="C24" s="13">
        <f t="shared" si="1"/>
        <v>935.1848330476863</v>
      </c>
      <c r="D24" s="13">
        <f t="shared" si="1"/>
        <v>1304.5701702203157</v>
      </c>
      <c r="E24" s="13">
        <f t="shared" si="1"/>
        <v>1649.9962050087286</v>
      </c>
      <c r="F24" s="13">
        <f t="shared" si="1"/>
        <v>1925.5455712451862</v>
      </c>
      <c r="G24" s="15"/>
      <c r="H24" s="16"/>
      <c r="I24" s="13">
        <f t="shared" si="2"/>
        <v>206.22596367651363</v>
      </c>
      <c r="J24" s="13">
        <f>C24/$I$5</f>
        <v>342.14079257842184</v>
      </c>
      <c r="K24" s="13">
        <f t="shared" si="0"/>
        <v>477.2817695927984</v>
      </c>
      <c r="L24" s="13">
        <f t="shared" si="0"/>
        <v>603.6571481739251</v>
      </c>
      <c r="M24" s="13">
        <f t="shared" si="0"/>
        <v>704.4678919189705</v>
      </c>
      <c r="N24" s="17"/>
      <c r="O24" s="17"/>
      <c r="P24" s="25">
        <f t="shared" si="7"/>
        <v>7500</v>
      </c>
      <c r="Q24" s="19">
        <f t="shared" si="3"/>
        <v>22.956255422459666</v>
      </c>
      <c r="R24" s="14">
        <f t="shared" si="4"/>
        <v>38.0857545037019</v>
      </c>
      <c r="S24" s="14">
        <f t="shared" si="5"/>
        <v>53.129111465529945</v>
      </c>
      <c r="T24" s="20">
        <f>((L24/60)*$O$8)*3.6</f>
        <v>67.19671681501475</v>
      </c>
      <c r="U24" s="20">
        <f>((M24/60)*$O$8)*3.6</f>
        <v>78.4185685231222</v>
      </c>
    </row>
    <row r="25" spans="1:21" ht="15">
      <c r="A25" s="25">
        <f t="shared" si="6"/>
        <v>8000</v>
      </c>
      <c r="B25" s="13">
        <f t="shared" si="1"/>
        <v>601.2632540968575</v>
      </c>
      <c r="C25" s="13">
        <f t="shared" si="1"/>
        <v>997.5304885841987</v>
      </c>
      <c r="D25" s="13">
        <f t="shared" si="1"/>
        <v>1391.5415149016703</v>
      </c>
      <c r="E25" s="13">
        <f t="shared" si="1"/>
        <v>1759.9959520093103</v>
      </c>
      <c r="F25" s="13">
        <f t="shared" si="1"/>
        <v>2053.915275994865</v>
      </c>
      <c r="G25" s="15"/>
      <c r="H25" s="16"/>
      <c r="I25" s="13">
        <f t="shared" si="2"/>
        <v>219.97436125494787</v>
      </c>
      <c r="J25" s="13">
        <f>C25/$I$5</f>
        <v>364.9501787503166</v>
      </c>
      <c r="K25" s="13">
        <f t="shared" si="0"/>
        <v>509.1005542323184</v>
      </c>
      <c r="L25" s="13">
        <f t="shared" si="0"/>
        <v>643.9009580521866</v>
      </c>
      <c r="M25" s="13">
        <f t="shared" si="0"/>
        <v>751.4324180469018</v>
      </c>
      <c r="N25" s="17"/>
      <c r="O25" s="17"/>
      <c r="P25" s="25">
        <f t="shared" si="7"/>
        <v>8000</v>
      </c>
      <c r="Q25" s="19">
        <f t="shared" si="3"/>
        <v>24.48667245062364</v>
      </c>
      <c r="R25" s="14">
        <f t="shared" si="4"/>
        <v>40.62480480394869</v>
      </c>
      <c r="S25" s="14">
        <f t="shared" si="5"/>
        <v>56.67105222989863</v>
      </c>
      <c r="T25" s="20">
        <f>((L25/60)*$O$8)*3.6</f>
        <v>71.67649793601572</v>
      </c>
      <c r="U25" s="20">
        <f>((M25/60)*$O$8)*3.6</f>
        <v>83.64647309133035</v>
      </c>
    </row>
    <row r="26" spans="1:21" ht="15">
      <c r="A26" s="25">
        <f t="shared" si="6"/>
        <v>8500</v>
      </c>
      <c r="B26" s="13">
        <f t="shared" si="1"/>
        <v>638.8422074779112</v>
      </c>
      <c r="C26" s="13">
        <f t="shared" si="1"/>
        <v>1059.8761441207112</v>
      </c>
      <c r="D26" s="13">
        <f t="shared" si="1"/>
        <v>1478.5128595830245</v>
      </c>
      <c r="E26" s="13">
        <f t="shared" si="1"/>
        <v>1869.9956990098922</v>
      </c>
      <c r="F26" s="13">
        <f t="shared" si="1"/>
        <v>2182.284980744544</v>
      </c>
      <c r="G26" s="15"/>
      <c r="H26" s="16"/>
      <c r="I26" s="13">
        <f t="shared" si="2"/>
        <v>233.72275883338213</v>
      </c>
      <c r="J26" s="13">
        <f>C26/$I$5</f>
        <v>387.7595649222114</v>
      </c>
      <c r="K26" s="13">
        <f t="shared" si="0"/>
        <v>540.9193388718382</v>
      </c>
      <c r="L26" s="13">
        <f t="shared" si="0"/>
        <v>684.1447679304483</v>
      </c>
      <c r="M26" s="13">
        <f t="shared" si="0"/>
        <v>798.3969441748332</v>
      </c>
      <c r="N26" s="17"/>
      <c r="O26" s="17"/>
      <c r="P26" s="25">
        <f t="shared" si="7"/>
        <v>8500</v>
      </c>
      <c r="Q26" s="19">
        <f t="shared" si="3"/>
        <v>26.017089478787625</v>
      </c>
      <c r="R26" s="14">
        <f t="shared" si="4"/>
        <v>43.163855104195484</v>
      </c>
      <c r="S26" s="14">
        <f t="shared" si="5"/>
        <v>60.21299299426728</v>
      </c>
      <c r="T26" s="20">
        <f>((L26/60)*$O$8)*3.6</f>
        <v>76.1562790570167</v>
      </c>
      <c r="U26" s="20">
        <f>((M26/60)*$O$8)*3.6</f>
        <v>88.8743776595385</v>
      </c>
    </row>
    <row r="27" spans="1:21" ht="15">
      <c r="A27" s="25">
        <f t="shared" si="6"/>
        <v>9000</v>
      </c>
      <c r="B27" s="13">
        <f t="shared" si="1"/>
        <v>676.4211608589646</v>
      </c>
      <c r="C27" s="13">
        <f t="shared" si="1"/>
        <v>1122.2217996572235</v>
      </c>
      <c r="D27" s="13">
        <f t="shared" si="1"/>
        <v>1565.484204264379</v>
      </c>
      <c r="E27" s="13">
        <f t="shared" si="1"/>
        <v>1979.995446010474</v>
      </c>
      <c r="F27" s="13">
        <f t="shared" si="1"/>
        <v>2310.6546854942235</v>
      </c>
      <c r="G27" s="15"/>
      <c r="H27" s="16"/>
      <c r="I27" s="13">
        <f t="shared" si="2"/>
        <v>247.47115641181634</v>
      </c>
      <c r="J27" s="13">
        <f>C27/$I$5</f>
        <v>410.5689510941062</v>
      </c>
      <c r="K27" s="13">
        <f>D27/$I$5</f>
        <v>572.7381235113581</v>
      </c>
      <c r="L27" s="13">
        <f>E27/$I$5</f>
        <v>724.38857780871</v>
      </c>
      <c r="M27" s="13">
        <f>F27/$I$5</f>
        <v>845.3614703027647</v>
      </c>
      <c r="N27" s="17"/>
      <c r="O27" s="17"/>
      <c r="P27" s="25">
        <f t="shared" si="7"/>
        <v>9000</v>
      </c>
      <c r="Q27" s="19">
        <f t="shared" si="3"/>
        <v>27.547506506951596</v>
      </c>
      <c r="R27" s="14">
        <f t="shared" si="4"/>
        <v>45.70290540444228</v>
      </c>
      <c r="S27" s="14">
        <f t="shared" si="5"/>
        <v>63.75493375863594</v>
      </c>
      <c r="T27" s="20">
        <f>((L27/60)*$O$8)*3.6</f>
        <v>80.63606017801769</v>
      </c>
      <c r="U27" s="20">
        <f>((M27/60)*$O$8)*3.6</f>
        <v>94.10228222774667</v>
      </c>
    </row>
    <row r="28" spans="1:21" ht="15">
      <c r="A28" s="25">
        <f>A27+500</f>
        <v>9500</v>
      </c>
      <c r="B28" s="13">
        <f t="shared" si="1"/>
        <v>714.0001142400182</v>
      </c>
      <c r="C28" s="13">
        <f t="shared" si="1"/>
        <v>1184.5674551937361</v>
      </c>
      <c r="D28" s="13">
        <f t="shared" si="1"/>
        <v>1652.4555489457334</v>
      </c>
      <c r="E28" s="13">
        <f t="shared" si="1"/>
        <v>2089.995193011056</v>
      </c>
      <c r="F28" s="13">
        <f t="shared" si="1"/>
        <v>2439.0243902439024</v>
      </c>
      <c r="G28" s="15"/>
      <c r="H28" s="16"/>
      <c r="I28" s="13">
        <f t="shared" si="2"/>
        <v>261.2195539902506</v>
      </c>
      <c r="J28" s="13">
        <f>C28/$I$5</f>
        <v>433.378337266001</v>
      </c>
      <c r="K28" s="13">
        <f>D28/$I$5</f>
        <v>604.556908150878</v>
      </c>
      <c r="L28" s="13">
        <f>E28/$I$5</f>
        <v>764.6323876869717</v>
      </c>
      <c r="M28" s="13">
        <f>F28/$I$5</f>
        <v>892.325996430696</v>
      </c>
      <c r="N28" s="17"/>
      <c r="O28" s="17"/>
      <c r="P28" s="25">
        <f>P27+500</f>
        <v>9500</v>
      </c>
      <c r="Q28" s="19">
        <f t="shared" si="3"/>
        <v>29.077923535115573</v>
      </c>
      <c r="R28" s="14">
        <f t="shared" si="4"/>
        <v>48.24195570468907</v>
      </c>
      <c r="S28" s="14">
        <f t="shared" si="5"/>
        <v>67.2968745230046</v>
      </c>
      <c r="T28" s="20">
        <f>((L28/60)*$O$8)*3.6</f>
        <v>85.11584129901868</v>
      </c>
      <c r="U28" s="20">
        <f>((M28/60)*$O$8)*3.6</f>
        <v>99.3301867959548</v>
      </c>
    </row>
    <row r="29" spans="1:21" ht="15">
      <c r="A29" s="25">
        <f t="shared" si="6"/>
        <v>10000</v>
      </c>
      <c r="B29" s="13">
        <f t="shared" si="1"/>
        <v>751.5790676210719</v>
      </c>
      <c r="C29" s="13">
        <f t="shared" si="1"/>
        <v>1246.9131107302483</v>
      </c>
      <c r="D29" s="13">
        <f t="shared" si="1"/>
        <v>1739.4268936270878</v>
      </c>
      <c r="E29" s="13">
        <f t="shared" si="1"/>
        <v>2199.994940011638</v>
      </c>
      <c r="F29" s="13">
        <f t="shared" si="1"/>
        <v>2567.3940949935813</v>
      </c>
      <c r="G29" s="15"/>
      <c r="H29" s="16"/>
      <c r="I29" s="13">
        <f t="shared" si="2"/>
        <v>274.96795156868484</v>
      </c>
      <c r="J29" s="13">
        <f>C29/$I$5</f>
        <v>456.18772343789567</v>
      </c>
      <c r="K29" s="13">
        <f>D29/$I$5</f>
        <v>636.3756927903979</v>
      </c>
      <c r="L29" s="13">
        <f>E29/$I$5</f>
        <v>804.8761975652334</v>
      </c>
      <c r="M29" s="13">
        <f>F29/$I$5</f>
        <v>939.2905225586273</v>
      </c>
      <c r="N29" s="17"/>
      <c r="O29" s="17"/>
      <c r="P29" s="55">
        <f t="shared" si="7"/>
        <v>10000</v>
      </c>
      <c r="Q29" s="56">
        <f t="shared" si="3"/>
        <v>30.60834056327955</v>
      </c>
      <c r="R29" s="57">
        <f t="shared" si="4"/>
        <v>50.781006004935854</v>
      </c>
      <c r="S29" s="57">
        <f t="shared" si="5"/>
        <v>70.83881528737328</v>
      </c>
      <c r="T29" s="58">
        <f>((L29/60)*$O$8)*3.6</f>
        <v>89.59562242001967</v>
      </c>
      <c r="U29" s="58">
        <f>((M29/60)*$O$8)*3.6</f>
        <v>104.55809136416295</v>
      </c>
    </row>
    <row r="30" spans="1:21" ht="15">
      <c r="A30" s="25">
        <f t="shared" si="6"/>
        <v>10500</v>
      </c>
      <c r="B30" s="13">
        <f t="shared" si="1"/>
        <v>789.1580210021255</v>
      </c>
      <c r="C30" s="13">
        <f t="shared" si="1"/>
        <v>1309.2587662667606</v>
      </c>
      <c r="D30" s="13">
        <f t="shared" si="1"/>
        <v>1826.3982383084422</v>
      </c>
      <c r="E30" s="13">
        <f t="shared" si="1"/>
        <v>2309.99468701222</v>
      </c>
      <c r="F30" s="13">
        <f t="shared" si="1"/>
        <v>2695.7637997432607</v>
      </c>
      <c r="G30" s="15"/>
      <c r="H30" s="16"/>
      <c r="I30" s="13">
        <f t="shared" si="2"/>
        <v>288.71634914711905</v>
      </c>
      <c r="J30" s="13">
        <f>C30/$I$5</f>
        <v>478.99710960979047</v>
      </c>
      <c r="K30" s="13">
        <f>D30/$I$5</f>
        <v>668.1944774299178</v>
      </c>
      <c r="L30" s="13">
        <f>E30/$I$5</f>
        <v>845.1200074434951</v>
      </c>
      <c r="M30" s="13">
        <f>F30/$I$5</f>
        <v>986.2550486865588</v>
      </c>
      <c r="N30" s="17"/>
      <c r="O30" s="17"/>
      <c r="P30" s="25">
        <f t="shared" si="7"/>
        <v>10500</v>
      </c>
      <c r="Q30" s="19">
        <f t="shared" si="3"/>
        <v>32.13875759144353</v>
      </c>
      <c r="R30" s="14">
        <f t="shared" si="4"/>
        <v>53.32005630518265</v>
      </c>
      <c r="S30" s="14">
        <f t="shared" si="5"/>
        <v>74.38075605174193</v>
      </c>
      <c r="T30" s="20">
        <f>((L30/60)*$O$8)*3.6</f>
        <v>94.07540354102065</v>
      </c>
      <c r="U30" s="20">
        <f>((M30/60)*$O$8)*3.6</f>
        <v>109.7859959323711</v>
      </c>
    </row>
    <row r="31" spans="1:21" ht="15">
      <c r="A31" s="25">
        <f>A30+500</f>
        <v>11000</v>
      </c>
      <c r="B31" s="13">
        <f t="shared" si="1"/>
        <v>826.736974383179</v>
      </c>
      <c r="C31" s="13">
        <f t="shared" si="1"/>
        <v>1371.6044218032732</v>
      </c>
      <c r="D31" s="13">
        <f t="shared" si="1"/>
        <v>1913.3695829897965</v>
      </c>
      <c r="E31" s="13">
        <f t="shared" si="1"/>
        <v>2419.9944340128013</v>
      </c>
      <c r="F31" s="13">
        <f t="shared" si="1"/>
        <v>2824.1335044929397</v>
      </c>
      <c r="G31" s="15"/>
      <c r="H31" s="16"/>
      <c r="I31" s="13">
        <f t="shared" si="2"/>
        <v>302.4647467255533</v>
      </c>
      <c r="J31" s="13">
        <f>C31/$I$5</f>
        <v>501.8064957816853</v>
      </c>
      <c r="K31" s="13">
        <f>D31/$I$5</f>
        <v>700.0132620694377</v>
      </c>
      <c r="L31" s="13">
        <f>E31/$I$5</f>
        <v>885.3638173217565</v>
      </c>
      <c r="M31" s="13">
        <f>F31/$I$5</f>
        <v>1033.21957481449</v>
      </c>
      <c r="N31" s="17"/>
      <c r="O31" s="17"/>
      <c r="P31" s="25">
        <f>P30+500</f>
        <v>11000</v>
      </c>
      <c r="Q31" s="19">
        <f t="shared" si="3"/>
        <v>33.66917461960751</v>
      </c>
      <c r="R31" s="14">
        <f t="shared" si="4"/>
        <v>55.85910660542945</v>
      </c>
      <c r="S31" s="14">
        <f t="shared" si="5"/>
        <v>77.92269681611059</v>
      </c>
      <c r="T31" s="20">
        <f>((L31/60)*$O$8)*3.6</f>
        <v>98.5551846620216</v>
      </c>
      <c r="U31" s="20">
        <f>((M31/60)*$O$8)*3.6</f>
        <v>115.01390050057923</v>
      </c>
    </row>
    <row r="32" spans="1:21" ht="15">
      <c r="A32" s="25">
        <f t="shared" si="6"/>
        <v>11500</v>
      </c>
      <c r="B32" s="13">
        <f t="shared" si="1"/>
        <v>864.3159277642327</v>
      </c>
      <c r="C32" s="13">
        <f t="shared" si="1"/>
        <v>1433.9500773397856</v>
      </c>
      <c r="D32" s="13">
        <f t="shared" si="1"/>
        <v>2000.340927671151</v>
      </c>
      <c r="E32" s="13">
        <f t="shared" si="1"/>
        <v>2529.9941810133837</v>
      </c>
      <c r="F32" s="13">
        <f t="shared" si="1"/>
        <v>2952.5032092426186</v>
      </c>
      <c r="G32" s="15"/>
      <c r="H32" s="16"/>
      <c r="I32" s="13">
        <f t="shared" si="2"/>
        <v>316.2131443039876</v>
      </c>
      <c r="J32" s="13">
        <f>C32/$I$5</f>
        <v>524.6158819535801</v>
      </c>
      <c r="K32" s="13">
        <f>D32/$I$5</f>
        <v>731.8320467089576</v>
      </c>
      <c r="L32" s="13">
        <f>E32/$I$5</f>
        <v>925.6076272000184</v>
      </c>
      <c r="M32" s="13">
        <f>F32/$I$5</f>
        <v>1080.1841009424213</v>
      </c>
      <c r="N32" s="17"/>
      <c r="O32" s="17"/>
      <c r="P32" s="25">
        <f t="shared" si="7"/>
        <v>11500</v>
      </c>
      <c r="Q32" s="19">
        <f t="shared" si="3"/>
        <v>35.199591647771484</v>
      </c>
      <c r="R32" s="14">
        <f t="shared" si="4"/>
        <v>58.398156905676245</v>
      </c>
      <c r="S32" s="14">
        <f t="shared" si="5"/>
        <v>81.46463758047925</v>
      </c>
      <c r="T32" s="20">
        <f>((L32/60)*$O$8)*3.6</f>
        <v>103.03496578302261</v>
      </c>
      <c r="U32" s="20">
        <f>((M32/60)*$O$8)*3.6</f>
        <v>120.24180506878739</v>
      </c>
    </row>
    <row r="33" spans="1:21" ht="15.75" thickBot="1">
      <c r="A33" s="26">
        <f t="shared" si="6"/>
        <v>12000</v>
      </c>
      <c r="B33" s="33">
        <f t="shared" si="1"/>
        <v>901.8948811452863</v>
      </c>
      <c r="C33" s="33">
        <f t="shared" si="1"/>
        <v>1496.2957328762982</v>
      </c>
      <c r="D33" s="33">
        <f t="shared" si="1"/>
        <v>2087.3122723525053</v>
      </c>
      <c r="E33" s="33">
        <f t="shared" si="1"/>
        <v>2639.9939280139656</v>
      </c>
      <c r="F33" s="33">
        <f t="shared" si="1"/>
        <v>3080.872913992298</v>
      </c>
      <c r="G33" s="34"/>
      <c r="H33" s="35"/>
      <c r="I33" s="33">
        <f t="shared" si="2"/>
        <v>329.9615418824218</v>
      </c>
      <c r="J33" s="33">
        <f>C33/$I$5</f>
        <v>547.425268125475</v>
      </c>
      <c r="K33" s="33">
        <f>D33/$I$5</f>
        <v>763.6508313484775</v>
      </c>
      <c r="L33" s="33">
        <f>E33/$I$5</f>
        <v>965.8514370782801</v>
      </c>
      <c r="M33" s="33">
        <f>F33/$I$5</f>
        <v>1127.1486270703529</v>
      </c>
      <c r="N33" s="36"/>
      <c r="O33" s="36"/>
      <c r="P33" s="26">
        <f t="shared" si="7"/>
        <v>12000</v>
      </c>
      <c r="Q33" s="21">
        <f t="shared" si="3"/>
        <v>36.730008675935466</v>
      </c>
      <c r="R33" s="22">
        <f t="shared" si="4"/>
        <v>60.93720720592304</v>
      </c>
      <c r="S33" s="22">
        <f>((K33/60)*$O$8)*3.6</f>
        <v>85.00657834484792</v>
      </c>
      <c r="T33" s="23">
        <f>((L33/60)*$O$8)*3.6</f>
        <v>107.51474690402361</v>
      </c>
      <c r="U33" s="23">
        <f>((M33/60)*$O$8)*3.6</f>
        <v>125.46970963699555</v>
      </c>
    </row>
  </sheetData>
  <sheetProtection/>
  <mergeCells count="11">
    <mergeCell ref="B7:E7"/>
    <mergeCell ref="B2:E2"/>
    <mergeCell ref="I2:L2"/>
    <mergeCell ref="G4:H4"/>
    <mergeCell ref="I5:L5"/>
    <mergeCell ref="Q8:U8"/>
    <mergeCell ref="I8:L8"/>
    <mergeCell ref="B8:E8"/>
    <mergeCell ref="G5:H5"/>
    <mergeCell ref="N2:O2"/>
    <mergeCell ref="N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NSL</dc:creator>
  <cp:keywords/>
  <dc:description/>
  <cp:lastModifiedBy>NSL</cp:lastModifiedBy>
  <cp:lastPrinted>2011-05-08T20:10:37Z</cp:lastPrinted>
  <dcterms:created xsi:type="dcterms:W3CDTF">2008-04-26T11:45:56Z</dcterms:created>
  <dcterms:modified xsi:type="dcterms:W3CDTF">2011-05-08T20:11:32Z</dcterms:modified>
  <cp:category/>
  <cp:version/>
  <cp:contentType/>
  <cp:contentStatus/>
</cp:coreProperties>
</file>